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80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I28" i="1"/>
  <c r="H28" i="1"/>
  <c r="E28" i="1"/>
  <c r="D28" i="1"/>
  <c r="K27" i="1"/>
  <c r="M27" i="1" s="1"/>
  <c r="J27" i="1"/>
  <c r="J22" i="1" s="1"/>
  <c r="G27" i="1"/>
  <c r="I27" i="1" s="1"/>
  <c r="F27" i="1"/>
  <c r="F22" i="1" s="1"/>
  <c r="C27" i="1"/>
  <c r="E27" i="1" s="1"/>
  <c r="B27" i="1"/>
  <c r="B22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K23" i="1"/>
  <c r="J23" i="1"/>
  <c r="I23" i="1"/>
  <c r="H23" i="1"/>
  <c r="G23" i="1"/>
  <c r="F23" i="1"/>
  <c r="E23" i="1"/>
  <c r="D23" i="1"/>
  <c r="C23" i="1"/>
  <c r="B23" i="1"/>
  <c r="M21" i="1"/>
  <c r="L21" i="1"/>
  <c r="I21" i="1"/>
  <c r="H21" i="1"/>
  <c r="E21" i="1"/>
  <c r="D21" i="1"/>
  <c r="K20" i="1"/>
  <c r="M20" i="1" s="1"/>
  <c r="J20" i="1"/>
  <c r="J8" i="1" s="1"/>
  <c r="J44" i="1" s="1"/>
  <c r="J45" i="1" s="1"/>
  <c r="G20" i="1"/>
  <c r="I20" i="1" s="1"/>
  <c r="F20" i="1"/>
  <c r="F8" i="1" s="1"/>
  <c r="C20" i="1"/>
  <c r="E20" i="1" s="1"/>
  <c r="B20" i="1"/>
  <c r="B8" i="1" s="1"/>
  <c r="B44" i="1" s="1"/>
  <c r="B45" i="1" s="1"/>
  <c r="M19" i="1"/>
  <c r="L19" i="1"/>
  <c r="I19" i="1"/>
  <c r="H19" i="1"/>
  <c r="E19" i="1"/>
  <c r="D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J9" i="1"/>
  <c r="I9" i="1"/>
  <c r="H9" i="1"/>
  <c r="G9" i="1"/>
  <c r="F9" i="1"/>
  <c r="E9" i="1"/>
  <c r="D9" i="1"/>
  <c r="C9" i="1"/>
  <c r="B9" i="1"/>
  <c r="F44" i="1" l="1"/>
  <c r="F45" i="1" s="1"/>
  <c r="D20" i="1"/>
  <c r="H20" i="1"/>
  <c r="L20" i="1"/>
  <c r="D27" i="1"/>
  <c r="H27" i="1"/>
  <c r="L27" i="1"/>
  <c r="C8" i="1"/>
  <c r="G8" i="1"/>
  <c r="K8" i="1"/>
  <c r="C22" i="1"/>
  <c r="G22" i="1"/>
  <c r="K22" i="1"/>
  <c r="I22" i="1" l="1"/>
  <c r="H22" i="1"/>
  <c r="C44" i="1"/>
  <c r="E8" i="1"/>
  <c r="D8" i="1"/>
  <c r="E22" i="1"/>
  <c r="D22" i="1"/>
  <c r="K44" i="1"/>
  <c r="M8" i="1"/>
  <c r="L8" i="1"/>
  <c r="M22" i="1"/>
  <c r="L22" i="1"/>
  <c r="I8" i="1"/>
  <c r="H8" i="1"/>
  <c r="G44" i="1"/>
  <c r="I44" i="1" l="1"/>
  <c r="G45" i="1"/>
  <c r="H44" i="1"/>
  <c r="E44" i="1"/>
  <c r="D44" i="1"/>
  <c r="C45" i="1"/>
  <c r="M44" i="1"/>
  <c r="L44" i="1"/>
  <c r="K45" i="1"/>
  <c r="E45" i="1" l="1"/>
  <c r="D45" i="1"/>
  <c r="I45" i="1"/>
  <c r="H45" i="1"/>
  <c r="M45" i="1"/>
  <c r="L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<sst xmlns="http://schemas.openxmlformats.org/spreadsheetml/2006/main" count="55" uniqueCount="54">
  <si>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</si>
  <si>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</si>
  <si>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</si>
  <si>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</si>
  <si>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</si>
  <si>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</si>
  <si>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</si>
  <si>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</si>
  <si>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</si>
  <si>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</si>
  <si>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</si>
  <si>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</si>
  <si>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</si>
  <si>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</si>
  <si>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</si>
  <si>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</si>
  <si>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</si>
  <si>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</si>
  <si>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</si>
  <si>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</si>
  <si>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</si>
  <si>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</si>
  <si>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</si>
  <si>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</si>
  <si>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</si>
  <si>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</si>
  <si>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</si>
  <si>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</si>
  <si>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</si>
  <si>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</si>
  <si>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</si>
  <si>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</si>
  <si>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</si>
  <si>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</si>
  <si>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</si>
  <si>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</si>
  <si>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</si>
  <si>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</si>
  <si>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</si>
  <si>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</si>
  <si>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</si>
  <si>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</si>
  <si>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</si>
  <si>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</si>
  <si>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</si>
  <si>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</si>
  <si>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</si>
  <si>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</si>
  <si>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</si>
  <si>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</si>
  <si>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1 - 31 MARCH EXPORT FIGURES</t>
  </si>
  <si>
    <t>1 - 31 MARCH</t>
  </si>
  <si>
    <t>1st JANUARY  -  31th MARCH</t>
  </si>
  <si>
    <t>For January March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</si>
</sst>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3" fontId="27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3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3" fontId="25" fillId="0" borderId="22" xfId="1" applyNumberFormat="1" applyFont="1" applyFill="1" applyBorder="1" applyAlignment="1">
      <alignment horizontal="center"/>
    </xf>
    <xf numFmtId="165" fontId="25" fillId="0" borderId="23" xfId="1" applyNumberFormat="1" applyFont="1" applyFill="1" applyBorder="1" applyAlignment="1">
      <alignment horizontal="center"/>
    </xf>
    <xf numFmtId="3" fontId="27" fillId="0" borderId="22" xfId="1" applyNumberFormat="1" applyFont="1" applyFill="1" applyBorder="1" applyAlignment="1">
      <alignment horizontal="center"/>
    </xf>
    <xf numFmtId="166" fontId="27" fillId="0" borderId="23" xfId="1" applyNumberFormat="1" applyFont="1" applyFill="1" applyBorder="1" applyAlignment="1">
      <alignment horizontal="center"/>
    </xf>
    <xf numFmtId="3" fontId="29" fillId="0" borderId="22" xfId="1" applyNumberFormat="1" applyFont="1" applyFill="1" applyBorder="1" applyAlignment="1">
      <alignment horizontal="center"/>
    </xf>
    <xf numFmtId="3" fontId="29" fillId="40" borderId="9" xfId="1" applyNumberFormat="1" applyFont="1" applyFill="1" applyBorder="1" applyAlignment="1">
      <alignment horizontal="center"/>
    </xf>
    <xf numFmtId="165" fontId="29" fillId="42" borderId="9" xfId="1" applyNumberFormat="1" applyFont="1" applyFill="1" applyBorder="1" applyAlignment="1">
      <alignment horizontal="center"/>
    </xf>
    <xf numFmtId="165" fontId="29" fillId="0" borderId="23" xfId="1" applyNumberFormat="1" applyFont="1" applyFill="1" applyBorder="1" applyAlignment="1">
      <alignment horizontal="center"/>
    </xf>
    <xf numFmtId="3" fontId="48" fillId="0" borderId="22" xfId="1" applyNumberFormat="1" applyFont="1" applyFill="1" applyBorder="1" applyAlignment="1">
      <alignment horizontal="center"/>
    </xf>
    <xf numFmtId="165" fontId="48" fillId="42" borderId="9" xfId="1" applyNumberFormat="1" applyFont="1" applyFill="1" applyBorder="1" applyAlignment="1">
      <alignment horizontal="center"/>
    </xf>
    <xf numFmtId="165" fontId="48" fillId="0" borderId="23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165" fontId="27" fillId="0" borderId="23" xfId="1" applyNumberFormat="1" applyFont="1" applyFill="1" applyBorder="1" applyAlignment="1">
      <alignment horizontal="center"/>
    </xf>
    <xf numFmtId="3" fontId="29" fillId="0" borderId="24" xfId="1" applyNumberFormat="1" applyFont="1" applyFill="1" applyBorder="1" applyAlignment="1">
      <alignment horizontal="center"/>
    </xf>
    <xf numFmtId="3" fontId="29" fillId="40" borderId="25" xfId="1" applyNumberFormat="1" applyFont="1" applyFill="1" applyBorder="1" applyAlignment="1">
      <alignment horizontal="center"/>
    </xf>
    <xf numFmtId="165" fontId="29" fillId="42" borderId="25" xfId="1" applyNumberFormat="1" applyFont="1" applyFill="1" applyBorder="1" applyAlignment="1">
      <alignment horizontal="center"/>
    </xf>
    <xf numFmtId="165" fontId="29" fillId="0" borderId="26" xfId="1" applyNumberFormat="1" applyFont="1" applyFill="1" applyBorder="1" applyAlignment="1">
      <alignment horizontal="center"/>
    </xf>
    <xf numFmtId="3" fontId="48" fillId="0" borderId="24" xfId="1" applyNumberFormat="1" applyFont="1" applyFill="1" applyBorder="1" applyAlignment="1">
      <alignment horizontal="center"/>
    </xf>
    <xf numFmtId="3" fontId="48" fillId="0" borderId="25" xfId="1" applyNumberFormat="1" applyFont="1" applyFill="1" applyBorder="1" applyAlignment="1">
      <alignment horizontal="center"/>
    </xf>
    <xf numFmtId="165" fontId="48" fillId="42" borderId="25" xfId="1" applyNumberFormat="1" applyFont="1" applyFill="1" applyBorder="1" applyAlignment="1">
      <alignment horizontal="center"/>
    </xf>
    <xf numFmtId="165" fontId="48" fillId="0" borderId="26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5" t="s">
        <v>50</v>
      </c>
      <c r="C1" s="35"/>
      <c r="D1" s="35"/>
      <c r="E1" s="35"/>
      <c r="F1" s="35"/>
      <c r="G1" s="35"/>
      <c r="H1" s="35"/>
      <c r="I1" s="35"/>
      <c r="J1" s="35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2" t="s">
        <v>40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8" x14ac:dyDescent="0.25">
      <c r="A6" s="3"/>
      <c r="B6" s="31" t="s">
        <v>51</v>
      </c>
      <c r="C6" s="31"/>
      <c r="D6" s="31"/>
      <c r="E6" s="31"/>
      <c r="F6" s="31" t="s">
        <v>52</v>
      </c>
      <c r="G6" s="31"/>
      <c r="H6" s="31"/>
      <c r="I6" s="31"/>
      <c r="J6" s="31" t="s">
        <v>41</v>
      </c>
      <c r="K6" s="31"/>
      <c r="L6" s="31"/>
      <c r="M6" s="31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36">
        <f>B9+B18+B20</f>
        <v>1994921.6316400003</v>
      </c>
      <c r="C8" s="8">
        <f>C9+C18+C20</f>
        <v>1957112.0706700003</v>
      </c>
      <c r="D8" s="10">
        <f t="shared" ref="D8:D48" si="0">(C8-B8)/B8*100</f>
        <v>-1.8952905402563218</v>
      </c>
      <c r="E8" s="37">
        <f>C8/C$48*100</f>
        <v>11.982136857874623</v>
      </c>
      <c r="F8" s="36">
        <f>F9+F18+F20</f>
        <v>5724539.8468599999</v>
      </c>
      <c r="G8" s="8">
        <f>G9+G18+G20</f>
        <v>5700156.7050799998</v>
      </c>
      <c r="H8" s="10">
        <f t="shared" ref="H8:H48" si="1">(G8-F8)/F8*100</f>
        <v>-0.42594064208278182</v>
      </c>
      <c r="I8" s="37">
        <f>G8/G$48*100</f>
        <v>12.789979486481601</v>
      </c>
      <c r="J8" s="36">
        <f>J9+J18+J20</f>
        <v>21760048.912969999</v>
      </c>
      <c r="K8" s="8">
        <f>K9+K18+K20</f>
        <v>22604549.504979998</v>
      </c>
      <c r="L8" s="10">
        <f t="shared" ref="L8:L48" si="2">(K8-J8)/J8*100</f>
        <v>3.880968261549437</v>
      </c>
      <c r="M8" s="37">
        <f>K8/K$48*100</f>
        <v>12.676139560011999</v>
      </c>
    </row>
    <row r="9" spans="1:13" ht="15.5" x14ac:dyDescent="0.35">
      <c r="A9" s="9" t="s">
        <v>30</v>
      </c>
      <c r="B9" s="36">
        <f>B10+B11+B12+B13+B14+B15+B16+B17</f>
        <v>1318316.3861100003</v>
      </c>
      <c r="C9" s="8">
        <f>C10+C11+C12+C13+C14+C15+C16+C17</f>
        <v>1245809.7689400001</v>
      </c>
      <c r="D9" s="10">
        <f t="shared" si="0"/>
        <v>-5.4999405251988023</v>
      </c>
      <c r="E9" s="37">
        <f t="shared" ref="E9:E48" si="3">C9/C$48*100</f>
        <v>7.6272909324022296</v>
      </c>
      <c r="F9" s="36">
        <f>F10+F11+F12+F13+F14+F15+F16+F17</f>
        <v>3883390.5473200004</v>
      </c>
      <c r="G9" s="8">
        <f>G10+G11+G12+G13+G14+G15+G16+G17</f>
        <v>3752485.7831700002</v>
      </c>
      <c r="H9" s="10">
        <f t="shared" si="1"/>
        <v>-3.370888468591962</v>
      </c>
      <c r="I9" s="37">
        <f t="shared" ref="I9:I48" si="4">G9/G$48*100</f>
        <v>8.419806449756992</v>
      </c>
      <c r="J9" s="36">
        <f>J10+J11+J12+J13+J14+J15+J16+J17</f>
        <v>14772658.13235</v>
      </c>
      <c r="K9" s="8">
        <f>K10+K11+K12+K13+K14+K15+K16+K17</f>
        <v>14972269.683099998</v>
      </c>
      <c r="L9" s="10">
        <f t="shared" si="2"/>
        <v>1.3512229753214007</v>
      </c>
      <c r="M9" s="37">
        <f t="shared" ref="M9:M48" si="5">K9/K$48*100</f>
        <v>8.3961230897921464</v>
      </c>
    </row>
    <row r="10" spans="1:13" ht="14" x14ac:dyDescent="0.3">
      <c r="A10" s="11" t="s">
        <v>6</v>
      </c>
      <c r="B10" s="38">
        <v>599951.91367000004</v>
      </c>
      <c r="C10" s="12">
        <v>588535.98713999998</v>
      </c>
      <c r="D10" s="13">
        <f t="shared" si="0"/>
        <v>-1.9028069200024782</v>
      </c>
      <c r="E10" s="39">
        <f t="shared" si="3"/>
        <v>3.6032268409042398</v>
      </c>
      <c r="F10" s="38">
        <v>1681876.8960899999</v>
      </c>
      <c r="G10" s="12">
        <v>1714489.41576</v>
      </c>
      <c r="H10" s="13">
        <f t="shared" si="1"/>
        <v>1.9390550964709201</v>
      </c>
      <c r="I10" s="39">
        <f t="shared" si="4"/>
        <v>3.8469616875300394</v>
      </c>
      <c r="J10" s="38">
        <v>6348620.8672500001</v>
      </c>
      <c r="K10" s="12">
        <v>6712939.3917399999</v>
      </c>
      <c r="L10" s="13">
        <f t="shared" si="2"/>
        <v>5.7385459315955307</v>
      </c>
      <c r="M10" s="39">
        <f t="shared" si="5"/>
        <v>3.7644703588917459</v>
      </c>
    </row>
    <row r="11" spans="1:13" ht="14" x14ac:dyDescent="0.3">
      <c r="A11" s="11" t="s">
        <v>5</v>
      </c>
      <c r="B11" s="38">
        <v>207194.92988000001</v>
      </c>
      <c r="C11" s="12">
        <v>144116.15031999999</v>
      </c>
      <c r="D11" s="13">
        <f t="shared" si="0"/>
        <v>-30.444171388041696</v>
      </c>
      <c r="E11" s="39">
        <f t="shared" si="3"/>
        <v>0.88233037976875284</v>
      </c>
      <c r="F11" s="38">
        <v>644386.41325999994</v>
      </c>
      <c r="G11" s="12">
        <v>509516.56089000002</v>
      </c>
      <c r="H11" s="13">
        <f t="shared" si="1"/>
        <v>-20.929965249838688</v>
      </c>
      <c r="I11" s="39">
        <f t="shared" si="4"/>
        <v>1.1432503874846183</v>
      </c>
      <c r="J11" s="38">
        <v>2359538.8619499998</v>
      </c>
      <c r="K11" s="12">
        <v>2191043.0730699999</v>
      </c>
      <c r="L11" s="13">
        <f t="shared" si="2"/>
        <v>-7.1410474138471898</v>
      </c>
      <c r="M11" s="39">
        <f t="shared" si="5"/>
        <v>1.2286892853190468</v>
      </c>
    </row>
    <row r="12" spans="1:13" ht="14" x14ac:dyDescent="0.3">
      <c r="A12" s="11" t="s">
        <v>3</v>
      </c>
      <c r="B12" s="38">
        <v>141218.40416000001</v>
      </c>
      <c r="C12" s="12">
        <v>128247.27693000001</v>
      </c>
      <c r="D12" s="13">
        <f t="shared" si="0"/>
        <v>-9.1851535266633899</v>
      </c>
      <c r="E12" s="39">
        <f t="shared" si="3"/>
        <v>0.78517548731838294</v>
      </c>
      <c r="F12" s="38">
        <v>378697.37812000001</v>
      </c>
      <c r="G12" s="12">
        <v>376157.63498999999</v>
      </c>
      <c r="H12" s="13">
        <f t="shared" si="1"/>
        <v>-0.67065241977863244</v>
      </c>
      <c r="I12" s="39">
        <f t="shared" si="4"/>
        <v>0.84402038121476741</v>
      </c>
      <c r="J12" s="38">
        <v>1471249.5431599999</v>
      </c>
      <c r="K12" s="12">
        <v>1562004.6584099999</v>
      </c>
      <c r="L12" s="13">
        <f t="shared" si="2"/>
        <v>6.1685738950221252</v>
      </c>
      <c r="M12" s="39">
        <f t="shared" si="5"/>
        <v>0.8759382282328545</v>
      </c>
    </row>
    <row r="13" spans="1:13" ht="14" x14ac:dyDescent="0.3">
      <c r="A13" s="11" t="s">
        <v>4</v>
      </c>
      <c r="B13" s="38">
        <v>114735.2337</v>
      </c>
      <c r="C13" s="12">
        <v>118766.95086</v>
      </c>
      <c r="D13" s="13">
        <f t="shared" si="0"/>
        <v>3.5139311874692249</v>
      </c>
      <c r="E13" s="39">
        <f t="shared" si="3"/>
        <v>0.72713355597965856</v>
      </c>
      <c r="F13" s="38">
        <v>330679.01672000001</v>
      </c>
      <c r="G13" s="12">
        <v>346269.80427999998</v>
      </c>
      <c r="H13" s="13">
        <f t="shared" si="1"/>
        <v>4.7147798232390867</v>
      </c>
      <c r="I13" s="39">
        <f t="shared" si="4"/>
        <v>0.77695823512750994</v>
      </c>
      <c r="J13" s="38">
        <v>1309337.36586</v>
      </c>
      <c r="K13" s="12">
        <v>1403652.10338</v>
      </c>
      <c r="L13" s="13">
        <f t="shared" si="2"/>
        <v>7.2032418824350959</v>
      </c>
      <c r="M13" s="39">
        <f t="shared" si="5"/>
        <v>0.78713756061492524</v>
      </c>
    </row>
    <row r="14" spans="1:13" ht="14" x14ac:dyDescent="0.3">
      <c r="A14" s="11" t="s">
        <v>1</v>
      </c>
      <c r="B14" s="38">
        <v>124563.13004</v>
      </c>
      <c r="C14" s="12">
        <v>137506.41172999999</v>
      </c>
      <c r="D14" s="13">
        <f t="shared" si="0"/>
        <v>10.390941272785623</v>
      </c>
      <c r="E14" s="39">
        <f t="shared" si="3"/>
        <v>0.84186320695475958</v>
      </c>
      <c r="F14" s="38">
        <v>410938.00355000002</v>
      </c>
      <c r="G14" s="12">
        <v>435386.01266000001</v>
      </c>
      <c r="H14" s="13">
        <f t="shared" si="1"/>
        <v>5.9493181206895418</v>
      </c>
      <c r="I14" s="39">
        <f t="shared" si="4"/>
        <v>0.9769166811957436</v>
      </c>
      <c r="J14" s="38">
        <v>1801744.69282</v>
      </c>
      <c r="K14" s="12">
        <v>1658350.7297400001</v>
      </c>
      <c r="L14" s="13">
        <f t="shared" si="2"/>
        <v>-7.9586172031713822</v>
      </c>
      <c r="M14" s="39">
        <f t="shared" si="5"/>
        <v>0.92996700885371542</v>
      </c>
    </row>
    <row r="15" spans="1:13" ht="14" x14ac:dyDescent="0.3">
      <c r="A15" s="11" t="s">
        <v>2</v>
      </c>
      <c r="B15" s="38">
        <v>47250.82015</v>
      </c>
      <c r="C15" s="12">
        <v>35138.772640000003</v>
      </c>
      <c r="D15" s="13">
        <f t="shared" si="0"/>
        <v>-25.633518045929616</v>
      </c>
      <c r="E15" s="39">
        <f t="shared" si="3"/>
        <v>0.21513207603184517</v>
      </c>
      <c r="F15" s="38">
        <v>168720.75894999999</v>
      </c>
      <c r="G15" s="12">
        <v>90821.033989999996</v>
      </c>
      <c r="H15" s="13">
        <f t="shared" si="1"/>
        <v>-46.170800466281328</v>
      </c>
      <c r="I15" s="39">
        <f t="shared" si="4"/>
        <v>0.20378372416286852</v>
      </c>
      <c r="J15" s="38">
        <v>405866.32490000001</v>
      </c>
      <c r="K15" s="12">
        <v>321661.88367000001</v>
      </c>
      <c r="L15" s="13">
        <f t="shared" si="2"/>
        <v>-20.746841032142008</v>
      </c>
      <c r="M15" s="39">
        <f t="shared" si="5"/>
        <v>0.18038098603287658</v>
      </c>
    </row>
    <row r="16" spans="1:13" ht="14" x14ac:dyDescent="0.3">
      <c r="A16" s="11" t="s">
        <v>7</v>
      </c>
      <c r="B16" s="38">
        <v>65103.239679999999</v>
      </c>
      <c r="C16" s="12">
        <v>73690.458710000006</v>
      </c>
      <c r="D16" s="13">
        <f t="shared" si="0"/>
        <v>13.190156238320103</v>
      </c>
      <c r="E16" s="39">
        <f t="shared" si="3"/>
        <v>0.45115922313048856</v>
      </c>
      <c r="F16" s="38">
        <v>226205.04728</v>
      </c>
      <c r="G16" s="12">
        <v>238423.06836999999</v>
      </c>
      <c r="H16" s="13">
        <f t="shared" si="1"/>
        <v>5.4013034797036799</v>
      </c>
      <c r="I16" s="39">
        <f t="shared" si="4"/>
        <v>0.53497233696025248</v>
      </c>
      <c r="J16" s="38">
        <v>980213.66573999997</v>
      </c>
      <c r="K16" s="12">
        <v>1023780.01819</v>
      </c>
      <c r="L16" s="13">
        <f t="shared" si="2"/>
        <v>4.444577133813997</v>
      </c>
      <c r="M16" s="39">
        <f t="shared" si="5"/>
        <v>0.57411356003661906</v>
      </c>
    </row>
    <row r="17" spans="1:13" ht="14" x14ac:dyDescent="0.3">
      <c r="A17" s="11" t="s">
        <v>8</v>
      </c>
      <c r="B17" s="38">
        <v>18298.714830000001</v>
      </c>
      <c r="C17" s="12">
        <v>19807.760610000001</v>
      </c>
      <c r="D17" s="13">
        <f t="shared" si="0"/>
        <v>8.2467309536185631</v>
      </c>
      <c r="E17" s="39">
        <f t="shared" si="3"/>
        <v>0.12127016231410148</v>
      </c>
      <c r="F17" s="38">
        <v>41887.033349999998</v>
      </c>
      <c r="G17" s="12">
        <v>41422.252229999998</v>
      </c>
      <c r="H17" s="13">
        <f t="shared" si="1"/>
        <v>-1.1096062022735724</v>
      </c>
      <c r="I17" s="39">
        <f t="shared" si="4"/>
        <v>9.2943016081192334E-2</v>
      </c>
      <c r="J17" s="38">
        <v>96086.810670000006</v>
      </c>
      <c r="K17" s="12">
        <v>98837.824900000007</v>
      </c>
      <c r="L17" s="13">
        <f t="shared" si="2"/>
        <v>2.8630508295754225</v>
      </c>
      <c r="M17" s="39">
        <f t="shared" si="5"/>
        <v>5.5426101810363754E-2</v>
      </c>
    </row>
    <row r="18" spans="1:13" ht="15.5" x14ac:dyDescent="0.35">
      <c r="A18" s="9" t="s">
        <v>31</v>
      </c>
      <c r="B18" s="36">
        <f>B19</f>
        <v>219741.03091</v>
      </c>
      <c r="C18" s="8">
        <f>C19</f>
        <v>238522.44185</v>
      </c>
      <c r="D18" s="10">
        <f t="shared" si="0"/>
        <v>8.547065999563987</v>
      </c>
      <c r="E18" s="37">
        <f t="shared" si="3"/>
        <v>1.4603193065702811</v>
      </c>
      <c r="F18" s="36">
        <f>F19</f>
        <v>615205.5355</v>
      </c>
      <c r="G18" s="8">
        <f>G19</f>
        <v>670230.71886000002</v>
      </c>
      <c r="H18" s="10">
        <f t="shared" si="1"/>
        <v>8.9441950998179909</v>
      </c>
      <c r="I18" s="37">
        <f t="shared" si="4"/>
        <v>1.5038599092880394</v>
      </c>
      <c r="J18" s="36">
        <f>J19</f>
        <v>2348609.9555100002</v>
      </c>
      <c r="K18" s="8">
        <f>K19</f>
        <v>2565799.5849700002</v>
      </c>
      <c r="L18" s="10">
        <f t="shared" si="2"/>
        <v>9.2475819133125174</v>
      </c>
      <c r="M18" s="37">
        <f t="shared" si="5"/>
        <v>1.4388445836947623</v>
      </c>
    </row>
    <row r="19" spans="1:13" ht="14" x14ac:dyDescent="0.3">
      <c r="A19" s="11" t="s">
        <v>9</v>
      </c>
      <c r="B19" s="38">
        <v>219741.03091</v>
      </c>
      <c r="C19" s="12">
        <v>238522.44185</v>
      </c>
      <c r="D19" s="13">
        <f t="shared" si="0"/>
        <v>8.547065999563987</v>
      </c>
      <c r="E19" s="39">
        <f t="shared" si="3"/>
        <v>1.4603193065702811</v>
      </c>
      <c r="F19" s="38">
        <v>615205.5355</v>
      </c>
      <c r="G19" s="12">
        <v>670230.71886000002</v>
      </c>
      <c r="H19" s="13">
        <f t="shared" si="1"/>
        <v>8.9441950998179909</v>
      </c>
      <c r="I19" s="39">
        <f t="shared" si="4"/>
        <v>1.5038599092880394</v>
      </c>
      <c r="J19" s="38">
        <v>2348609.9555100002</v>
      </c>
      <c r="K19" s="12">
        <v>2565799.5849700002</v>
      </c>
      <c r="L19" s="13">
        <f t="shared" si="2"/>
        <v>9.2475819133125174</v>
      </c>
      <c r="M19" s="39">
        <f t="shared" si="5"/>
        <v>1.4388445836947623</v>
      </c>
    </row>
    <row r="20" spans="1:13" ht="15.5" x14ac:dyDescent="0.35">
      <c r="A20" s="9" t="s">
        <v>32</v>
      </c>
      <c r="B20" s="36">
        <f>B21</f>
        <v>456864.21461999998</v>
      </c>
      <c r="C20" s="8">
        <f>C21</f>
        <v>472779.85988</v>
      </c>
      <c r="D20" s="10">
        <f t="shared" si="0"/>
        <v>3.483670804297502</v>
      </c>
      <c r="E20" s="37">
        <f t="shared" si="3"/>
        <v>2.8945266189021126</v>
      </c>
      <c r="F20" s="36">
        <f>F21</f>
        <v>1225943.76404</v>
      </c>
      <c r="G20" s="8">
        <f>G21</f>
        <v>1277440.2030499999</v>
      </c>
      <c r="H20" s="10">
        <f t="shared" si="1"/>
        <v>4.2005547497788518</v>
      </c>
      <c r="I20" s="37">
        <f t="shared" si="4"/>
        <v>2.8663131274365701</v>
      </c>
      <c r="J20" s="36">
        <f>J21</f>
        <v>4638780.8251099996</v>
      </c>
      <c r="K20" s="8">
        <f>K21</f>
        <v>5066480.2369100004</v>
      </c>
      <c r="L20" s="10">
        <f t="shared" si="2"/>
        <v>9.2200823432924039</v>
      </c>
      <c r="M20" s="37">
        <f t="shared" si="5"/>
        <v>2.8411718865250903</v>
      </c>
    </row>
    <row r="21" spans="1:13" ht="14" x14ac:dyDescent="0.3">
      <c r="A21" s="11" t="s">
        <v>10</v>
      </c>
      <c r="B21" s="38">
        <v>456864.21461999998</v>
      </c>
      <c r="C21" s="12">
        <v>472779.85988</v>
      </c>
      <c r="D21" s="13">
        <f t="shared" si="0"/>
        <v>3.483670804297502</v>
      </c>
      <c r="E21" s="39">
        <f t="shared" si="3"/>
        <v>2.8945266189021126</v>
      </c>
      <c r="F21" s="38">
        <v>1225943.76404</v>
      </c>
      <c r="G21" s="12">
        <v>1277440.2030499999</v>
      </c>
      <c r="H21" s="13">
        <f t="shared" si="1"/>
        <v>4.2005547497788518</v>
      </c>
      <c r="I21" s="39">
        <f t="shared" si="4"/>
        <v>2.8663131274365701</v>
      </c>
      <c r="J21" s="38">
        <v>4638780.8251099996</v>
      </c>
      <c r="K21" s="12">
        <v>5066480.2369100004</v>
      </c>
      <c r="L21" s="13">
        <f t="shared" si="2"/>
        <v>9.2200823432924039</v>
      </c>
      <c r="M21" s="39">
        <f t="shared" si="5"/>
        <v>2.8411718865250903</v>
      </c>
    </row>
    <row r="22" spans="1:13" ht="16.5" x14ac:dyDescent="0.35">
      <c r="A22" s="19" t="s">
        <v>33</v>
      </c>
      <c r="B22" s="36">
        <f>B23+B27+B29</f>
        <v>12705839.504110001</v>
      </c>
      <c r="C22" s="8">
        <f>C23+C27+C29</f>
        <v>12671354.762740001</v>
      </c>
      <c r="D22" s="10">
        <f t="shared" si="0"/>
        <v>-0.27140860199631078</v>
      </c>
      <c r="E22" s="37">
        <f t="shared" si="3"/>
        <v>77.578545049724454</v>
      </c>
      <c r="F22" s="36">
        <f>F23+F27+F29</f>
        <v>33280409.953259997</v>
      </c>
      <c r="G22" s="8">
        <f>G23+G27+G29</f>
        <v>34332482.837679997</v>
      </c>
      <c r="H22" s="10">
        <f t="shared" si="1"/>
        <v>3.1612377548761046</v>
      </c>
      <c r="I22" s="37">
        <f t="shared" si="4"/>
        <v>77.035031479497889</v>
      </c>
      <c r="J22" s="36">
        <f>J23+J27+J29</f>
        <v>125496068.58426</v>
      </c>
      <c r="K22" s="8">
        <f>K23+K27+K29</f>
        <v>137314923.11581999</v>
      </c>
      <c r="L22" s="10">
        <f t="shared" si="2"/>
        <v>9.4177089887279042</v>
      </c>
      <c r="M22" s="37">
        <f t="shared" si="5"/>
        <v>77.003221351744969</v>
      </c>
    </row>
    <row r="23" spans="1:13" ht="15.5" x14ac:dyDescent="0.35">
      <c r="A23" s="9" t="s">
        <v>34</v>
      </c>
      <c r="B23" s="36">
        <f>B24+B25+B26</f>
        <v>1171881.21453</v>
      </c>
      <c r="C23" s="8">
        <f>C24+C25+C26</f>
        <v>1114308.2803499999</v>
      </c>
      <c r="D23" s="10">
        <f>(C23-B23)/B23*100</f>
        <v>-4.9128643301181825</v>
      </c>
      <c r="E23" s="37">
        <f t="shared" si="3"/>
        <v>6.8221920027531953</v>
      </c>
      <c r="F23" s="36">
        <f>F24+F25+F26</f>
        <v>3181104.6218900001</v>
      </c>
      <c r="G23" s="8">
        <f>G24+G25+G26</f>
        <v>3062155.64377</v>
      </c>
      <c r="H23" s="10">
        <f t="shared" si="1"/>
        <v>-3.7392350223718376</v>
      </c>
      <c r="I23" s="37">
        <f t="shared" si="4"/>
        <v>6.8708475739497228</v>
      </c>
      <c r="J23" s="36">
        <f>J24+J25+J26</f>
        <v>12106220.682860002</v>
      </c>
      <c r="K23" s="8">
        <f>K24+K25+K26</f>
        <v>12289281.787309999</v>
      </c>
      <c r="L23" s="10">
        <f t="shared" si="2"/>
        <v>1.5121242974628308</v>
      </c>
      <c r="M23" s="37">
        <f t="shared" si="5"/>
        <v>6.8915618510307084</v>
      </c>
    </row>
    <row r="24" spans="1:13" ht="14" x14ac:dyDescent="0.3">
      <c r="A24" s="11" t="s">
        <v>11</v>
      </c>
      <c r="B24" s="38">
        <v>791162.95608000003</v>
      </c>
      <c r="C24" s="12">
        <v>728443.29313999997</v>
      </c>
      <c r="D24" s="13">
        <f t="shared" si="0"/>
        <v>-7.9275277561981854</v>
      </c>
      <c r="E24" s="39">
        <f t="shared" si="3"/>
        <v>4.4597891773342866</v>
      </c>
      <c r="F24" s="38">
        <v>2184774.8517200002</v>
      </c>
      <c r="G24" s="12">
        <v>2044156.4766599999</v>
      </c>
      <c r="H24" s="13">
        <f t="shared" si="1"/>
        <v>-6.4362867848509007</v>
      </c>
      <c r="I24" s="39">
        <f t="shared" si="4"/>
        <v>4.5866667806412478</v>
      </c>
      <c r="J24" s="38">
        <v>8278131.9917400004</v>
      </c>
      <c r="K24" s="12">
        <v>8317917.0957599999</v>
      </c>
      <c r="L24" s="13">
        <f t="shared" si="2"/>
        <v>0.48060485215381271</v>
      </c>
      <c r="M24" s="39">
        <f t="shared" si="5"/>
        <v>4.6645069361472657</v>
      </c>
    </row>
    <row r="25" spans="1:13" ht="14" x14ac:dyDescent="0.3">
      <c r="A25" s="11" t="s">
        <v>12</v>
      </c>
      <c r="B25" s="38">
        <v>168928.24050000001</v>
      </c>
      <c r="C25" s="12">
        <v>176639.40242999999</v>
      </c>
      <c r="D25" s="13">
        <f t="shared" si="0"/>
        <v>4.5647559621625087</v>
      </c>
      <c r="E25" s="39">
        <f t="shared" si="3"/>
        <v>1.0814493079514245</v>
      </c>
      <c r="F25" s="38">
        <v>442435.66041000001</v>
      </c>
      <c r="G25" s="12">
        <v>440150.74593999999</v>
      </c>
      <c r="H25" s="13">
        <f t="shared" si="1"/>
        <v>-0.51643994245007596</v>
      </c>
      <c r="I25" s="39">
        <f t="shared" si="4"/>
        <v>0.98760776287345353</v>
      </c>
      <c r="J25" s="38">
        <v>1600287.2352100001</v>
      </c>
      <c r="K25" s="12">
        <v>1681622.37861</v>
      </c>
      <c r="L25" s="13">
        <f t="shared" si="2"/>
        <v>5.0825340357930564</v>
      </c>
      <c r="M25" s="39">
        <f t="shared" si="5"/>
        <v>0.9430172432236914</v>
      </c>
    </row>
    <row r="26" spans="1:13" ht="14" x14ac:dyDescent="0.3">
      <c r="A26" s="11" t="s">
        <v>13</v>
      </c>
      <c r="B26" s="38">
        <v>211790.01795000001</v>
      </c>
      <c r="C26" s="12">
        <v>209225.58478</v>
      </c>
      <c r="D26" s="13">
        <f t="shared" si="0"/>
        <v>-1.2108375998180532</v>
      </c>
      <c r="E26" s="39">
        <f t="shared" si="3"/>
        <v>1.2809535174674851</v>
      </c>
      <c r="F26" s="38">
        <v>553894.10976000002</v>
      </c>
      <c r="G26" s="12">
        <v>577848.42116999999</v>
      </c>
      <c r="H26" s="13">
        <f t="shared" si="1"/>
        <v>4.3247095406700149</v>
      </c>
      <c r="I26" s="39">
        <f t="shared" si="4"/>
        <v>1.2965730304350211</v>
      </c>
      <c r="J26" s="38">
        <v>2227801.45591</v>
      </c>
      <c r="K26" s="12">
        <v>2289742.3129400001</v>
      </c>
      <c r="L26" s="13">
        <f t="shared" si="2"/>
        <v>2.7803580460763646</v>
      </c>
      <c r="M26" s="39">
        <f t="shared" si="5"/>
        <v>1.2840376716597517</v>
      </c>
    </row>
    <row r="27" spans="1:13" ht="15.5" x14ac:dyDescent="0.35">
      <c r="A27" s="9" t="s">
        <v>35</v>
      </c>
      <c r="B27" s="36">
        <f>B28</f>
        <v>1560059.9502000001</v>
      </c>
      <c r="C27" s="8">
        <f>C28</f>
        <v>1830802.2993099999</v>
      </c>
      <c r="D27" s="10">
        <f t="shared" si="0"/>
        <v>17.354611858043697</v>
      </c>
      <c r="E27" s="37">
        <f t="shared" si="3"/>
        <v>11.208823469436805</v>
      </c>
      <c r="F27" s="36">
        <f>F28</f>
        <v>4169787.2361400002</v>
      </c>
      <c r="G27" s="8">
        <f>G28</f>
        <v>4988376.9149599997</v>
      </c>
      <c r="H27" s="10">
        <f t="shared" si="1"/>
        <v>19.631449579134248</v>
      </c>
      <c r="I27" s="37">
        <f t="shared" si="4"/>
        <v>11.192892005287659</v>
      </c>
      <c r="J27" s="36">
        <f>J28</f>
        <v>16119220.5583</v>
      </c>
      <c r="K27" s="8">
        <f>K28</f>
        <v>18174181.511</v>
      </c>
      <c r="L27" s="10">
        <f t="shared" si="2"/>
        <v>12.74851315091581</v>
      </c>
      <c r="M27" s="37">
        <f t="shared" si="5"/>
        <v>10.19168557956314</v>
      </c>
    </row>
    <row r="28" spans="1:13" ht="14" x14ac:dyDescent="0.3">
      <c r="A28" s="11" t="s">
        <v>14</v>
      </c>
      <c r="B28" s="38">
        <v>1560059.9502000001</v>
      </c>
      <c r="C28" s="12">
        <v>1830802.2993099999</v>
      </c>
      <c r="D28" s="13">
        <f t="shared" si="0"/>
        <v>17.354611858043697</v>
      </c>
      <c r="E28" s="39">
        <f t="shared" si="3"/>
        <v>11.208823469436805</v>
      </c>
      <c r="F28" s="38">
        <v>4169787.2361400002</v>
      </c>
      <c r="G28" s="12">
        <v>4988376.9149599997</v>
      </c>
      <c r="H28" s="13">
        <f t="shared" si="1"/>
        <v>19.631449579134248</v>
      </c>
      <c r="I28" s="39">
        <f t="shared" si="4"/>
        <v>11.192892005287659</v>
      </c>
      <c r="J28" s="38">
        <v>16119220.5583</v>
      </c>
      <c r="K28" s="12">
        <v>18174181.511</v>
      </c>
      <c r="L28" s="13">
        <f t="shared" si="2"/>
        <v>12.74851315091581</v>
      </c>
      <c r="M28" s="39">
        <f t="shared" si="5"/>
        <v>10.19168557956314</v>
      </c>
    </row>
    <row r="29" spans="1:13" ht="15.5" x14ac:dyDescent="0.35">
      <c r="A29" s="9" t="s">
        <v>36</v>
      </c>
      <c r="B29" s="36">
        <f>B30+B31+B32+B33+B34+B35+B36+B37+B38+B39+B40+B41</f>
        <v>9973898.3393800016</v>
      </c>
      <c r="C29" s="8">
        <f>C30+C31+C32+C33+C34+C35+C36+C37+C38+C39+C40+C41</f>
        <v>9726244.1830800008</v>
      </c>
      <c r="D29" s="10">
        <f t="shared" si="0"/>
        <v>-2.4830226644900364</v>
      </c>
      <c r="E29" s="37">
        <f t="shared" si="3"/>
        <v>59.547529577534455</v>
      </c>
      <c r="F29" s="36">
        <f>F30+F31+F32+F33+F34+F35+F36+F37+F38+F39+F40+F41</f>
        <v>25929518.095229998</v>
      </c>
      <c r="G29" s="8">
        <f>G30+G31+G32+G33+G34+G35+G36+G37+G38+G39+G40+G41</f>
        <v>26281950.278949995</v>
      </c>
      <c r="H29" s="10">
        <f t="shared" si="1"/>
        <v>1.359192956944425</v>
      </c>
      <c r="I29" s="37">
        <f t="shared" si="4"/>
        <v>58.97129190026051</v>
      </c>
      <c r="J29" s="36">
        <f>J30+J31+J32+J33+J34+J35+J36+J37+J38+J39+J40+J41</f>
        <v>97270627.343099996</v>
      </c>
      <c r="K29" s="8">
        <f>K30+K31+K32+K33+K34+K35+K36+K37+K38+K39+K40+K41</f>
        <v>106851459.81751001</v>
      </c>
      <c r="L29" s="10">
        <f t="shared" si="2"/>
        <v>9.8496665808639303</v>
      </c>
      <c r="M29" s="37">
        <f t="shared" si="5"/>
        <v>59.919973921151126</v>
      </c>
    </row>
    <row r="30" spans="1:13" ht="14" x14ac:dyDescent="0.3">
      <c r="A30" s="24" t="s">
        <v>15</v>
      </c>
      <c r="B30" s="38">
        <v>1678468.8213899999</v>
      </c>
      <c r="C30" s="12">
        <v>1681909.87011</v>
      </c>
      <c r="D30" s="13">
        <f t="shared" si="0"/>
        <v>0.20501117900721108</v>
      </c>
      <c r="E30" s="39">
        <f t="shared" si="3"/>
        <v>10.297251009937817</v>
      </c>
      <c r="F30" s="38">
        <v>4511341.7511799997</v>
      </c>
      <c r="G30" s="12">
        <v>4516511.9589099996</v>
      </c>
      <c r="H30" s="13">
        <f t="shared" si="1"/>
        <v>0.11460465677750023</v>
      </c>
      <c r="I30" s="39">
        <f t="shared" si="4"/>
        <v>10.134124076523436</v>
      </c>
      <c r="J30" s="38">
        <v>17484877.037969999</v>
      </c>
      <c r="K30" s="12">
        <v>17638389.547850002</v>
      </c>
      <c r="L30" s="13">
        <f t="shared" si="2"/>
        <v>0.87797305949956772</v>
      </c>
      <c r="M30" s="39">
        <f t="shared" si="5"/>
        <v>9.8912251037405223</v>
      </c>
    </row>
    <row r="31" spans="1:13" ht="14" x14ac:dyDescent="0.3">
      <c r="A31" s="11" t="s">
        <v>16</v>
      </c>
      <c r="B31" s="38">
        <v>3144072.4855800001</v>
      </c>
      <c r="C31" s="12">
        <v>2885166.3720999998</v>
      </c>
      <c r="D31" s="13">
        <f t="shared" si="0"/>
        <v>-8.2347374199370211</v>
      </c>
      <c r="E31" s="39">
        <f t="shared" si="3"/>
        <v>17.664015692471267</v>
      </c>
      <c r="F31" s="38">
        <v>8225557.0091800001</v>
      </c>
      <c r="G31" s="12">
        <v>7758396.2649800004</v>
      </c>
      <c r="H31" s="13">
        <f t="shared" si="1"/>
        <v>-5.6793812708201088</v>
      </c>
      <c r="I31" s="39">
        <f t="shared" si="4"/>
        <v>17.408245809918839</v>
      </c>
      <c r="J31" s="38">
        <v>29753449.197020002</v>
      </c>
      <c r="K31" s="12">
        <v>31099145.881609999</v>
      </c>
      <c r="L31" s="13">
        <f t="shared" si="2"/>
        <v>4.5228258266096324</v>
      </c>
      <c r="M31" s="39">
        <f t="shared" si="5"/>
        <v>17.439724392897585</v>
      </c>
    </row>
    <row r="32" spans="1:13" ht="14" x14ac:dyDescent="0.3">
      <c r="A32" s="11" t="s">
        <v>17</v>
      </c>
      <c r="B32" s="38">
        <v>79226.622390000004</v>
      </c>
      <c r="C32" s="12">
        <v>99641.453349999996</v>
      </c>
      <c r="D32" s="13">
        <f t="shared" si="0"/>
        <v>25.767640149426281</v>
      </c>
      <c r="E32" s="39">
        <f t="shared" si="3"/>
        <v>0.61004045125964745</v>
      </c>
      <c r="F32" s="38">
        <v>177993.22777</v>
      </c>
      <c r="G32" s="12">
        <v>267721.48729999998</v>
      </c>
      <c r="H32" s="13">
        <f t="shared" si="1"/>
        <v>50.411052518214575</v>
      </c>
      <c r="I32" s="39">
        <f t="shared" si="4"/>
        <v>0.60071196421770789</v>
      </c>
      <c r="J32" s="38">
        <v>1217621.2882399999</v>
      </c>
      <c r="K32" s="12">
        <v>1080248.99985</v>
      </c>
      <c r="L32" s="13">
        <f t="shared" si="2"/>
        <v>-11.282020913790317</v>
      </c>
      <c r="M32" s="39">
        <f t="shared" si="5"/>
        <v>0.60578013636791106</v>
      </c>
    </row>
    <row r="33" spans="1:13" ht="14" x14ac:dyDescent="0.3">
      <c r="A33" s="11" t="s">
        <v>18</v>
      </c>
      <c r="B33" s="38">
        <v>1028302.50552</v>
      </c>
      <c r="C33" s="12">
        <v>994895.31691000005</v>
      </c>
      <c r="D33" s="13">
        <f t="shared" si="0"/>
        <v>-3.2487705155504165</v>
      </c>
      <c r="E33" s="39">
        <f t="shared" si="3"/>
        <v>6.0911033277686171</v>
      </c>
      <c r="F33" s="38">
        <v>2675118.13436</v>
      </c>
      <c r="G33" s="12">
        <v>2681537.70413</v>
      </c>
      <c r="H33" s="13">
        <f t="shared" si="1"/>
        <v>0.23997331884319842</v>
      </c>
      <c r="I33" s="39">
        <f t="shared" si="4"/>
        <v>6.0168191863013574</v>
      </c>
      <c r="J33" s="38">
        <v>10950281.233440001</v>
      </c>
      <c r="K33" s="12">
        <v>11310731.89625</v>
      </c>
      <c r="L33" s="13">
        <f t="shared" si="2"/>
        <v>3.2917023328063428</v>
      </c>
      <c r="M33" s="39">
        <f t="shared" si="5"/>
        <v>6.3428123622263284</v>
      </c>
    </row>
    <row r="34" spans="1:13" ht="14" x14ac:dyDescent="0.3">
      <c r="A34" s="11" t="s">
        <v>19</v>
      </c>
      <c r="B34" s="38">
        <v>635697.34967000003</v>
      </c>
      <c r="C34" s="12">
        <v>700300.13734000002</v>
      </c>
      <c r="D34" s="13">
        <f t="shared" si="0"/>
        <v>10.162507001725942</v>
      </c>
      <c r="E34" s="39">
        <f t="shared" si="3"/>
        <v>4.2874867581413758</v>
      </c>
      <c r="F34" s="38">
        <v>1694854.53321</v>
      </c>
      <c r="G34" s="12">
        <v>1888586.5915000001</v>
      </c>
      <c r="H34" s="13">
        <f t="shared" si="1"/>
        <v>11.430600945030827</v>
      </c>
      <c r="I34" s="39">
        <f t="shared" si="4"/>
        <v>4.2375999491737133</v>
      </c>
      <c r="J34" s="38">
        <v>6436982.1753399996</v>
      </c>
      <c r="K34" s="12">
        <v>7507919.5639500003</v>
      </c>
      <c r="L34" s="13">
        <f t="shared" si="2"/>
        <v>16.637258880609441</v>
      </c>
      <c r="M34" s="39">
        <f t="shared" si="5"/>
        <v>4.210277943252418</v>
      </c>
    </row>
    <row r="35" spans="1:13" ht="14" x14ac:dyDescent="0.3">
      <c r="A35" s="11" t="s">
        <v>20</v>
      </c>
      <c r="B35" s="38">
        <v>752662.33996999997</v>
      </c>
      <c r="C35" s="12">
        <v>713064.04552000004</v>
      </c>
      <c r="D35" s="13">
        <f t="shared" si="0"/>
        <v>-5.2610968221923073</v>
      </c>
      <c r="E35" s="39">
        <f t="shared" si="3"/>
        <v>4.3656319481619708</v>
      </c>
      <c r="F35" s="38">
        <v>1985390.8327800001</v>
      </c>
      <c r="G35" s="12">
        <v>2019241.4868600001</v>
      </c>
      <c r="H35" s="13">
        <f t="shared" si="1"/>
        <v>1.7049869235369326</v>
      </c>
      <c r="I35" s="39">
        <f t="shared" si="4"/>
        <v>4.5307626669589167</v>
      </c>
      <c r="J35" s="38">
        <v>7217465.8637100002</v>
      </c>
      <c r="K35" s="12">
        <v>8117781.3823600002</v>
      </c>
      <c r="L35" s="13">
        <f t="shared" si="2"/>
        <v>12.474122297922584</v>
      </c>
      <c r="M35" s="39">
        <f t="shared" si="5"/>
        <v>4.5522751823827399</v>
      </c>
    </row>
    <row r="36" spans="1:13" ht="14" x14ac:dyDescent="0.3">
      <c r="A36" s="11" t="s">
        <v>21</v>
      </c>
      <c r="B36" s="38">
        <v>1287266.16656</v>
      </c>
      <c r="C36" s="12">
        <v>1318707.7130199999</v>
      </c>
      <c r="D36" s="13">
        <f t="shared" si="0"/>
        <v>2.4425054644310316</v>
      </c>
      <c r="E36" s="39">
        <f t="shared" si="3"/>
        <v>8.073598098820769</v>
      </c>
      <c r="F36" s="38">
        <v>3552195.30015</v>
      </c>
      <c r="G36" s="12">
        <v>3714171.3719500001</v>
      </c>
      <c r="H36" s="13">
        <f t="shared" si="1"/>
        <v>4.5598864396098993</v>
      </c>
      <c r="I36" s="39">
        <f t="shared" si="4"/>
        <v>8.3338367898169956</v>
      </c>
      <c r="J36" s="38">
        <v>12034369.75192</v>
      </c>
      <c r="K36" s="12">
        <v>15685023.319809999</v>
      </c>
      <c r="L36" s="13">
        <f t="shared" si="2"/>
        <v>30.335228542463248</v>
      </c>
      <c r="M36" s="39">
        <f t="shared" si="5"/>
        <v>8.7958198220296797</v>
      </c>
    </row>
    <row r="37" spans="1:13" ht="14" x14ac:dyDescent="0.3">
      <c r="A37" s="14" t="s">
        <v>22</v>
      </c>
      <c r="B37" s="38">
        <v>266845.07678</v>
      </c>
      <c r="C37" s="12">
        <v>317382.88491999998</v>
      </c>
      <c r="D37" s="13">
        <f t="shared" si="0"/>
        <v>18.939007138462514</v>
      </c>
      <c r="E37" s="39">
        <f t="shared" si="3"/>
        <v>1.9431310145446163</v>
      </c>
      <c r="F37" s="38">
        <v>714561.83005999995</v>
      </c>
      <c r="G37" s="12">
        <v>835957.37289</v>
      </c>
      <c r="H37" s="13">
        <f t="shared" si="1"/>
        <v>16.988808766878407</v>
      </c>
      <c r="I37" s="39">
        <f t="shared" si="4"/>
        <v>1.8757164414984435</v>
      </c>
      <c r="J37" s="38">
        <v>2780062.1826399998</v>
      </c>
      <c r="K37" s="12">
        <v>3108130.1539400001</v>
      </c>
      <c r="L37" s="13">
        <f t="shared" si="2"/>
        <v>11.800742204566832</v>
      </c>
      <c r="M37" s="39">
        <f t="shared" si="5"/>
        <v>1.7429717674021781</v>
      </c>
    </row>
    <row r="38" spans="1:13" ht="14" x14ac:dyDescent="0.3">
      <c r="A38" s="11" t="s">
        <v>23</v>
      </c>
      <c r="B38" s="38">
        <v>522430.24839999998</v>
      </c>
      <c r="C38" s="12">
        <v>299610.85324999999</v>
      </c>
      <c r="D38" s="13">
        <f t="shared" si="0"/>
        <v>-42.65055398924715</v>
      </c>
      <c r="E38" s="39">
        <f t="shared" si="3"/>
        <v>1.8343243095512114</v>
      </c>
      <c r="F38" s="38">
        <v>859293.33103999996</v>
      </c>
      <c r="G38" s="12">
        <v>824097.73086000001</v>
      </c>
      <c r="H38" s="13">
        <f t="shared" si="1"/>
        <v>-4.0958772643333363</v>
      </c>
      <c r="I38" s="39">
        <f t="shared" si="4"/>
        <v>1.8491058435572443</v>
      </c>
      <c r="J38" s="38">
        <v>3346094.9055499998</v>
      </c>
      <c r="K38" s="12">
        <v>4371707.7014300004</v>
      </c>
      <c r="L38" s="13">
        <f t="shared" si="2"/>
        <v>30.651037248790164</v>
      </c>
      <c r="M38" s="39">
        <f t="shared" si="5"/>
        <v>2.4515585646463425</v>
      </c>
    </row>
    <row r="39" spans="1:13" ht="14" x14ac:dyDescent="0.3">
      <c r="A39" s="11" t="s">
        <v>24</v>
      </c>
      <c r="B39" s="38">
        <v>147926.57779000001</v>
      </c>
      <c r="C39" s="12">
        <v>289224.67109999998</v>
      </c>
      <c r="D39" s="13">
        <f>(C39-B39)/B39*100</f>
        <v>95.519071299405027</v>
      </c>
      <c r="E39" s="39">
        <f t="shared" si="3"/>
        <v>1.7707364047923846</v>
      </c>
      <c r="F39" s="38">
        <v>404088.00111000001</v>
      </c>
      <c r="G39" s="12">
        <v>635658.66671999998</v>
      </c>
      <c r="H39" s="13">
        <f t="shared" si="1"/>
        <v>57.306988817755631</v>
      </c>
      <c r="I39" s="39">
        <f t="shared" si="4"/>
        <v>1.4262873335583046</v>
      </c>
      <c r="J39" s="38">
        <v>1775370.58996</v>
      </c>
      <c r="K39" s="12">
        <v>2266807.8107599998</v>
      </c>
      <c r="L39" s="13">
        <f t="shared" si="2"/>
        <v>27.68082470100353</v>
      </c>
      <c r="M39" s="39">
        <f t="shared" si="5"/>
        <v>1.2711765018182986</v>
      </c>
    </row>
    <row r="40" spans="1:13" ht="14" x14ac:dyDescent="0.3">
      <c r="A40" s="11" t="s">
        <v>25</v>
      </c>
      <c r="B40" s="38">
        <v>417498.91473000002</v>
      </c>
      <c r="C40" s="12">
        <v>414953.20802999998</v>
      </c>
      <c r="D40" s="13">
        <f>(C40-B40)/B40*100</f>
        <v>-0.60975169280293062</v>
      </c>
      <c r="E40" s="39">
        <f t="shared" si="3"/>
        <v>2.5404912691215733</v>
      </c>
      <c r="F40" s="38">
        <v>1099701.71071</v>
      </c>
      <c r="G40" s="12">
        <v>1112357.56647</v>
      </c>
      <c r="H40" s="13">
        <f t="shared" si="1"/>
        <v>1.1508444186950433</v>
      </c>
      <c r="I40" s="39">
        <f t="shared" si="4"/>
        <v>2.495901637950535</v>
      </c>
      <c r="J40" s="38">
        <v>4159852.8632800002</v>
      </c>
      <c r="K40" s="12">
        <v>4545627.4669599999</v>
      </c>
      <c r="L40" s="13">
        <f t="shared" si="2"/>
        <v>9.2737559802973539</v>
      </c>
      <c r="M40" s="39">
        <f t="shared" si="5"/>
        <v>2.5490889852201803</v>
      </c>
    </row>
    <row r="41" spans="1:13" ht="14" x14ac:dyDescent="0.3">
      <c r="A41" s="11" t="s">
        <v>26</v>
      </c>
      <c r="B41" s="38">
        <v>13501.230600000001</v>
      </c>
      <c r="C41" s="12">
        <v>11387.657429999999</v>
      </c>
      <c r="D41" s="13">
        <f t="shared" si="0"/>
        <v>-15.654670545364963</v>
      </c>
      <c r="E41" s="39">
        <f t="shared" si="3"/>
        <v>6.9719292963197996E-2</v>
      </c>
      <c r="F41" s="38">
        <v>29422.433679999998</v>
      </c>
      <c r="G41" s="12">
        <v>27712.076379999999</v>
      </c>
      <c r="H41" s="13">
        <f t="shared" si="1"/>
        <v>-5.8131061441141796</v>
      </c>
      <c r="I41" s="39">
        <f t="shared" si="4"/>
        <v>6.218020078503033E-2</v>
      </c>
      <c r="J41" s="38">
        <v>114200.25403</v>
      </c>
      <c r="K41" s="12">
        <v>119946.09273999999</v>
      </c>
      <c r="L41" s="13">
        <f t="shared" si="2"/>
        <v>5.0313712161188233</v>
      </c>
      <c r="M41" s="39">
        <f t="shared" si="5"/>
        <v>6.7263159166937245E-2</v>
      </c>
    </row>
    <row r="42" spans="1:13" ht="15.5" x14ac:dyDescent="0.35">
      <c r="A42" s="20" t="s">
        <v>37</v>
      </c>
      <c r="B42" s="36">
        <f>B43</f>
        <v>376898.40801999997</v>
      </c>
      <c r="C42" s="8">
        <f>C43</f>
        <v>368546.1372</v>
      </c>
      <c r="D42" s="10">
        <f t="shared" si="0"/>
        <v>-2.2160536214195856</v>
      </c>
      <c r="E42" s="37">
        <f t="shared" si="3"/>
        <v>2.2563706598874886</v>
      </c>
      <c r="F42" s="36">
        <f>F43</f>
        <v>1102430.2076699999</v>
      </c>
      <c r="G42" s="8">
        <f>G43</f>
        <v>966611.92380999995</v>
      </c>
      <c r="H42" s="10">
        <f t="shared" si="1"/>
        <v>-12.319898612634502</v>
      </c>
      <c r="I42" s="37">
        <f t="shared" si="4"/>
        <v>2.1688783864311159</v>
      </c>
      <c r="J42" s="36">
        <f>J43</f>
        <v>4771945.0630900003</v>
      </c>
      <c r="K42" s="8">
        <f>K43</f>
        <v>4425530.0921999998</v>
      </c>
      <c r="L42" s="10">
        <f t="shared" si="2"/>
        <v>-7.2594081933056609</v>
      </c>
      <c r="M42" s="37">
        <f t="shared" si="5"/>
        <v>2.4817409903878378</v>
      </c>
    </row>
    <row r="43" spans="1:13" ht="14" x14ac:dyDescent="0.3">
      <c r="A43" s="11" t="s">
        <v>27</v>
      </c>
      <c r="B43" s="38">
        <v>376898.40801999997</v>
      </c>
      <c r="C43" s="12">
        <v>368546.1372</v>
      </c>
      <c r="D43" s="13">
        <f t="shared" si="0"/>
        <v>-2.2160536214195856</v>
      </c>
      <c r="E43" s="39">
        <f t="shared" si="3"/>
        <v>2.2563706598874886</v>
      </c>
      <c r="F43" s="38">
        <v>1102430.2076699999</v>
      </c>
      <c r="G43" s="12">
        <v>966611.92380999995</v>
      </c>
      <c r="H43" s="13">
        <f t="shared" si="1"/>
        <v>-12.319898612634502</v>
      </c>
      <c r="I43" s="39">
        <f t="shared" si="4"/>
        <v>2.1688783864311159</v>
      </c>
      <c r="J43" s="38">
        <v>4771945.0630900003</v>
      </c>
      <c r="K43" s="12">
        <v>4425530.0921999998</v>
      </c>
      <c r="L43" s="13">
        <f t="shared" si="2"/>
        <v>-7.2594081933056609</v>
      </c>
      <c r="M43" s="39">
        <f t="shared" si="5"/>
        <v>2.4817409903878378</v>
      </c>
    </row>
    <row r="44" spans="1:13" ht="15.5" x14ac:dyDescent="0.35">
      <c r="A44" s="9" t="s">
        <v>38</v>
      </c>
      <c r="B44" s="36">
        <f>B8+B22+B42</f>
        <v>15077659.54377</v>
      </c>
      <c r="C44" s="8">
        <f>C8+C22+C42</f>
        <v>14997012.970610002</v>
      </c>
      <c r="D44" s="10">
        <f t="shared" si="0"/>
        <v>-0.53487461317112028</v>
      </c>
      <c r="E44" s="37">
        <f t="shared" si="3"/>
        <v>91.817052567486584</v>
      </c>
      <c r="F44" s="40">
        <f>F8+F22+F42</f>
        <v>40107380.007789999</v>
      </c>
      <c r="G44" s="15">
        <f>G8+G22+G42</f>
        <v>40999251.466569997</v>
      </c>
      <c r="H44" s="16">
        <f t="shared" si="1"/>
        <v>2.2237090994394828</v>
      </c>
      <c r="I44" s="41">
        <f t="shared" si="4"/>
        <v>91.993889352410619</v>
      </c>
      <c r="J44" s="40">
        <f>J8+J22+J42</f>
        <v>152028062.56031999</v>
      </c>
      <c r="K44" s="15">
        <f>K8+K22+K42</f>
        <v>164345002.713</v>
      </c>
      <c r="L44" s="16">
        <f t="shared" si="2"/>
        <v>8.1017543374882059</v>
      </c>
      <c r="M44" s="41">
        <f t="shared" si="5"/>
        <v>92.161101902144807</v>
      </c>
    </row>
    <row r="45" spans="1:13" ht="15.5" x14ac:dyDescent="0.35">
      <c r="A45" s="21" t="s">
        <v>39</v>
      </c>
      <c r="B45" s="42">
        <f>+B46-B44</f>
        <v>475827.03022943065</v>
      </c>
      <c r="C45" s="26">
        <f>+C46-C44</f>
        <v>490801.85738999769</v>
      </c>
      <c r="D45" s="27">
        <f t="shared" si="0"/>
        <v>3.147115697346281</v>
      </c>
      <c r="E45" s="43">
        <f t="shared" si="3"/>
        <v>3.0048637037595691</v>
      </c>
      <c r="F45" s="44">
        <f t="shared" ref="F45:G45" si="6">+F46-F44</f>
        <v>1028359.4222081602</v>
      </c>
      <c r="G45" s="28">
        <f t="shared" si="6"/>
        <v>1271937.8264281154</v>
      </c>
      <c r="H45" s="29">
        <f t="shared" si="1"/>
        <v>23.686115861799355</v>
      </c>
      <c r="I45" s="45">
        <f t="shared" si="4"/>
        <v>2.8539669257859943</v>
      </c>
      <c r="J45" s="44">
        <f t="shared" ref="J45:K45" si="7">+J46-J44</f>
        <v>8292308.6136721671</v>
      </c>
      <c r="K45" s="28">
        <f t="shared" si="7"/>
        <v>4735865.2749934494</v>
      </c>
      <c r="L45" s="29">
        <f t="shared" si="2"/>
        <v>-42.888458502556645</v>
      </c>
      <c r="M45" s="45">
        <f t="shared" si="5"/>
        <v>2.6557702090017692</v>
      </c>
    </row>
    <row r="46" spans="1:13" s="18" customFormat="1" ht="22.5" customHeight="1" x14ac:dyDescent="0.4">
      <c r="A46" s="17" t="s">
        <v>43</v>
      </c>
      <c r="B46" s="46">
        <v>15553486.573999431</v>
      </c>
      <c r="C46" s="47">
        <v>15487814.828</v>
      </c>
      <c r="D46" s="48">
        <f t="shared" si="0"/>
        <v>-0.42223166932367356</v>
      </c>
      <c r="E46" s="49">
        <f t="shared" si="3"/>
        <v>94.821916271246138</v>
      </c>
      <c r="F46" s="50">
        <v>41135739.429998159</v>
      </c>
      <c r="G46" s="30">
        <v>42271189.292998113</v>
      </c>
      <c r="H46" s="51">
        <f t="shared" si="1"/>
        <v>2.7602514959824171</v>
      </c>
      <c r="I46" s="52">
        <f t="shared" si="4"/>
        <v>94.847856278196602</v>
      </c>
      <c r="J46" s="50">
        <v>160320371.17399216</v>
      </c>
      <c r="K46" s="30">
        <v>169080867.98799345</v>
      </c>
      <c r="L46" s="51">
        <f t="shared" si="2"/>
        <v>5.4643690941145078</v>
      </c>
      <c r="M46" s="52">
        <f t="shared" si="5"/>
        <v>94.81687211114658</v>
      </c>
    </row>
    <row r="47" spans="1:13" ht="20.25" customHeight="1" x14ac:dyDescent="0.35">
      <c r="B47" s="42">
        <f>+B48-B46</f>
        <v>698834.59000056982</v>
      </c>
      <c r="C47" s="26">
        <f>+C48-C46</f>
        <v>845766.51800000109</v>
      </c>
      <c r="D47" s="27">
        <f t="shared" si="0"/>
        <v>21.025279816116637</v>
      </c>
      <c r="E47" s="43">
        <f t="shared" si="3"/>
        <v>5.1780837287538555</v>
      </c>
      <c r="F47" s="44">
        <f t="shared" ref="F47:G47" si="8">+F48-F46</f>
        <v>1992753.93000184</v>
      </c>
      <c r="G47" s="28">
        <f t="shared" si="8"/>
        <v>2296174.6430018917</v>
      </c>
      <c r="H47" s="53">
        <f t="shared" si="1"/>
        <v>15.226200708070941</v>
      </c>
      <c r="I47" s="54">
        <f t="shared" si="4"/>
        <v>5.1521437218033883</v>
      </c>
      <c r="J47" s="44">
        <f t="shared" ref="J47:K47" si="9">+J48-J46</f>
        <v>7867668.9600078762</v>
      </c>
      <c r="K47" s="28">
        <f t="shared" si="9"/>
        <v>9242740.694006592</v>
      </c>
      <c r="L47" s="53">
        <f t="shared" si="2"/>
        <v>17.477498621107966</v>
      </c>
      <c r="M47" s="54">
        <f t="shared" si="5"/>
        <v>5.1831278888534253</v>
      </c>
    </row>
    <row r="48" spans="1:13" ht="20.5" thickBot="1" x14ac:dyDescent="0.45">
      <c r="B48" s="55">
        <v>16252321.164000001</v>
      </c>
      <c r="C48" s="56">
        <v>16333581.346000001</v>
      </c>
      <c r="D48" s="57">
        <f t="shared" si="0"/>
        <v>0.49999123928215788</v>
      </c>
      <c r="E48" s="58">
        <f t="shared" si="3"/>
        <v>100</v>
      </c>
      <c r="F48" s="59">
        <v>43128493.359999999</v>
      </c>
      <c r="G48" s="60">
        <v>44567363.936000004</v>
      </c>
      <c r="H48" s="61">
        <f t="shared" si="1"/>
        <v>3.336241226860249</v>
      </c>
      <c r="I48" s="62">
        <f t="shared" si="4"/>
        <v>100</v>
      </c>
      <c r="J48" s="59">
        <v>168188040.13400003</v>
      </c>
      <c r="K48" s="60">
        <v>178323608.68200004</v>
      </c>
      <c r="L48" s="61">
        <f t="shared" si="2"/>
        <v>6.0263313252979946</v>
      </c>
      <c r="M48" s="62">
        <f t="shared" si="5"/>
        <v>100</v>
      </c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2019-05-07T10:02:08Z</dcterms:modified>
</cp:coreProperties>
</file>